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0533669\Documents\Daten\Abschlussarbeiten\Volltexte\"/>
    </mc:Choice>
  </mc:AlternateContent>
  <xr:revisionPtr revIDLastSave="0" documentId="8_{7983E741-032F-4FDB-B430-133F921523CA}" xr6:coauthVersionLast="36" xr6:coauthVersionMax="36" xr10:uidLastSave="{00000000-0000-0000-0000-000000000000}"/>
  <bookViews>
    <workbookView xWindow="-96" yWindow="-96" windowWidth="20712" windowHeight="13272" xr2:uid="{C40F89BB-F065-4AC5-B8CC-8844DFC5A8B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1" l="1"/>
  <c r="C33" i="1"/>
  <c r="C34" i="1"/>
  <c r="C35" i="1"/>
  <c r="C36" i="1"/>
  <c r="C37" i="1"/>
  <c r="C38" i="1"/>
  <c r="C39" i="1"/>
  <c r="C40" i="1"/>
  <c r="C41" i="1"/>
  <c r="C42" i="1"/>
  <c r="C43" i="1"/>
  <c r="C32" i="1"/>
  <c r="J43" i="1"/>
  <c r="M32" i="1"/>
  <c r="M33" i="1"/>
  <c r="M34" i="1"/>
  <c r="M35" i="1"/>
  <c r="M36" i="1"/>
  <c r="M37" i="1"/>
  <c r="M38" i="1"/>
  <c r="M39" i="1"/>
  <c r="M40" i="1"/>
  <c r="M41" i="1"/>
  <c r="M43" i="1"/>
  <c r="M42" i="1"/>
  <c r="J32" i="1"/>
  <c r="J33" i="1"/>
  <c r="J34" i="1"/>
  <c r="J35" i="1"/>
  <c r="J36" i="1"/>
  <c r="J37" i="1"/>
  <c r="J38" i="1"/>
  <c r="J39" i="1"/>
  <c r="J40" i="1"/>
  <c r="J41" i="1"/>
  <c r="J42" i="1"/>
  <c r="R33" i="1"/>
  <c r="R34" i="1"/>
  <c r="R35" i="1"/>
  <c r="R36" i="1"/>
  <c r="R37" i="1"/>
  <c r="R38" i="1"/>
  <c r="R39" i="1"/>
  <c r="R40" i="1"/>
  <c r="R32" i="1"/>
  <c r="Q33" i="1"/>
  <c r="Q34" i="1"/>
  <c r="Q35" i="1"/>
  <c r="Q36" i="1"/>
  <c r="Q37" i="1"/>
  <c r="Q38" i="1"/>
  <c r="Q39" i="1"/>
  <c r="Q40" i="1"/>
  <c r="G32" i="1"/>
  <c r="G33" i="1"/>
  <c r="G34" i="1"/>
  <c r="G35" i="1"/>
  <c r="G36" i="1"/>
  <c r="G37" i="1"/>
  <c r="G38" i="1"/>
  <c r="G39" i="1"/>
  <c r="G41" i="1"/>
  <c r="G42" i="1"/>
  <c r="G43" i="1"/>
  <c r="G40" i="1"/>
</calcChain>
</file>

<file path=xl/sharedStrings.xml><?xml version="1.0" encoding="utf-8"?>
<sst xmlns="http://schemas.openxmlformats.org/spreadsheetml/2006/main" count="18" uniqueCount="12">
  <si>
    <t>gesamt</t>
  </si>
  <si>
    <t>tödlich</t>
  </si>
  <si>
    <t>&gt; 8 Wochen (56 Tage)</t>
  </si>
  <si>
    <t>4 bis inkl. 8 Wochen (28-57 Tage)</t>
  </si>
  <si>
    <t>4 - 28 Tage</t>
  </si>
  <si>
    <t>Beschäftigte (inkl. Auszubildender)</t>
  </si>
  <si>
    <t>Unfallhäufigkeit</t>
  </si>
  <si>
    <t>Unfallrate</t>
  </si>
  <si>
    <t>4-28 Tage</t>
  </si>
  <si>
    <t>&gt;28 Tage</t>
  </si>
  <si>
    <t>Anzahl</t>
  </si>
  <si>
    <t>Arbeitsstunden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</si>
</sst>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Unfallhäufigkeit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Tabelle1!$H$3</c:f>
              <c:strCache>
                <c:ptCount val="1"/>
                <c:pt idx="0">
                  <c:v>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Tabelle1!$A$32:$A$43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Tabelle1!$H$32:$H$43</c:f>
              <c:numCache>
                <c:formatCode>General</c:formatCode>
                <c:ptCount val="12"/>
                <c:pt idx="0">
                  <c:v>9.4700000000000006</c:v>
                </c:pt>
                <c:pt idx="1">
                  <c:v>7.46</c:v>
                </c:pt>
                <c:pt idx="2">
                  <c:v>7.25</c:v>
                </c:pt>
                <c:pt idx="3">
                  <c:v>6.5</c:v>
                </c:pt>
                <c:pt idx="4">
                  <c:v>6.27</c:v>
                </c:pt>
                <c:pt idx="5">
                  <c:v>6.38</c:v>
                </c:pt>
                <c:pt idx="6">
                  <c:v>6.72</c:v>
                </c:pt>
                <c:pt idx="7">
                  <c:v>6.46</c:v>
                </c:pt>
                <c:pt idx="8">
                  <c:v>6.68</c:v>
                </c:pt>
                <c:pt idx="9">
                  <c:v>6.76</c:v>
                </c:pt>
                <c:pt idx="10">
                  <c:v>6.92</c:v>
                </c:pt>
                <c:pt idx="11">
                  <c:v>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F4-47E8-8FEA-596B359C6E65}"/>
            </c:ext>
          </c:extLst>
        </c:ser>
        <c:ser>
          <c:idx val="4"/>
          <c:order val="1"/>
          <c:tx>
            <c:strRef>
              <c:f>Tabelle1!$M$3</c:f>
              <c:strCache>
                <c:ptCount val="1"/>
                <c:pt idx="0">
                  <c:v>4-28 Tage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Tabelle1!$A$32:$A$43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Tabelle1!$M$32:$M$43</c:f>
              <c:numCache>
                <c:formatCode>0.00</c:formatCode>
                <c:ptCount val="12"/>
                <c:pt idx="0">
                  <c:v>4.5000000000000009</c:v>
                </c:pt>
                <c:pt idx="1">
                  <c:v>3.8899999999999997</c:v>
                </c:pt>
                <c:pt idx="2">
                  <c:v>3.8200000000000003</c:v>
                </c:pt>
                <c:pt idx="3">
                  <c:v>3.2699999999999996</c:v>
                </c:pt>
                <c:pt idx="4">
                  <c:v>3.3599999999999994</c:v>
                </c:pt>
                <c:pt idx="5">
                  <c:v>3.53</c:v>
                </c:pt>
                <c:pt idx="6">
                  <c:v>3.82</c:v>
                </c:pt>
                <c:pt idx="7">
                  <c:v>3.7</c:v>
                </c:pt>
                <c:pt idx="8">
                  <c:v>3.46</c:v>
                </c:pt>
                <c:pt idx="9">
                  <c:v>4.43</c:v>
                </c:pt>
                <c:pt idx="10">
                  <c:v>4.45</c:v>
                </c:pt>
                <c:pt idx="11">
                  <c:v>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8F4-47E8-8FEA-596B359C6E65}"/>
            </c:ext>
          </c:extLst>
        </c:ser>
        <c:ser>
          <c:idx val="3"/>
          <c:order val="2"/>
          <c:tx>
            <c:strRef>
              <c:f>Tabelle1!$L$3</c:f>
              <c:strCache>
                <c:ptCount val="1"/>
                <c:pt idx="0">
                  <c:v>4 bis inkl. 8 Wochen (28-57 Tage)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Tabelle1!$A$32:$A$43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Tabelle1!$L$32:$L$43</c:f>
              <c:numCache>
                <c:formatCode>General</c:formatCode>
                <c:ptCount val="12"/>
                <c:pt idx="0">
                  <c:v>2.39</c:v>
                </c:pt>
                <c:pt idx="1">
                  <c:v>1.6</c:v>
                </c:pt>
                <c:pt idx="2">
                  <c:v>1.5</c:v>
                </c:pt>
                <c:pt idx="3">
                  <c:v>1.36</c:v>
                </c:pt>
                <c:pt idx="4">
                  <c:v>1.1399999999999999</c:v>
                </c:pt>
                <c:pt idx="5">
                  <c:v>1.18</c:v>
                </c:pt>
                <c:pt idx="6">
                  <c:v>1.1599999999999999</c:v>
                </c:pt>
                <c:pt idx="7">
                  <c:v>1.18</c:v>
                </c:pt>
                <c:pt idx="8">
                  <c:v>1.4</c:v>
                </c:pt>
                <c:pt idx="9">
                  <c:v>0.99</c:v>
                </c:pt>
                <c:pt idx="10">
                  <c:v>1.1399999999999999</c:v>
                </c:pt>
                <c:pt idx="11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F4-47E8-8FEA-596B359C6E65}"/>
            </c:ext>
          </c:extLst>
        </c:ser>
        <c:ser>
          <c:idx val="2"/>
          <c:order val="3"/>
          <c:tx>
            <c:strRef>
              <c:f>Tabelle1!$K$3</c:f>
              <c:strCache>
                <c:ptCount val="1"/>
                <c:pt idx="0">
                  <c:v>&gt; 8 Wochen (56 Tage)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Tabelle1!$A$32:$A$43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Tabelle1!$K$32:$K$43</c:f>
              <c:numCache>
                <c:formatCode>General</c:formatCode>
                <c:ptCount val="12"/>
                <c:pt idx="0">
                  <c:v>2.5299999999999998</c:v>
                </c:pt>
                <c:pt idx="1">
                  <c:v>1.95</c:v>
                </c:pt>
                <c:pt idx="2">
                  <c:v>1.91</c:v>
                </c:pt>
                <c:pt idx="3">
                  <c:v>1.83</c:v>
                </c:pt>
                <c:pt idx="4">
                  <c:v>1.7</c:v>
                </c:pt>
                <c:pt idx="5">
                  <c:v>1.57</c:v>
                </c:pt>
                <c:pt idx="6">
                  <c:v>1.72</c:v>
                </c:pt>
                <c:pt idx="7">
                  <c:v>1.57</c:v>
                </c:pt>
                <c:pt idx="8">
                  <c:v>1.79</c:v>
                </c:pt>
                <c:pt idx="9">
                  <c:v>1.33</c:v>
                </c:pt>
                <c:pt idx="10">
                  <c:v>1.29</c:v>
                </c:pt>
                <c:pt idx="11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F4-47E8-8FEA-596B359C6E65}"/>
            </c:ext>
          </c:extLst>
        </c:ser>
        <c:ser>
          <c:idx val="5"/>
          <c:order val="4"/>
          <c:tx>
            <c:strRef>
              <c:f>Tabelle1!$J$3</c:f>
              <c:strCache>
                <c:ptCount val="1"/>
                <c:pt idx="0">
                  <c:v>&gt;28 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Tabelle1!$J$32:$J$43</c:f>
              <c:numCache>
                <c:formatCode>General</c:formatCode>
                <c:ptCount val="12"/>
                <c:pt idx="0">
                  <c:v>4.92</c:v>
                </c:pt>
                <c:pt idx="1">
                  <c:v>3.55</c:v>
                </c:pt>
                <c:pt idx="2">
                  <c:v>3.41</c:v>
                </c:pt>
                <c:pt idx="3">
                  <c:v>3.1900000000000004</c:v>
                </c:pt>
                <c:pt idx="4">
                  <c:v>2.84</c:v>
                </c:pt>
                <c:pt idx="5">
                  <c:v>2.75</c:v>
                </c:pt>
                <c:pt idx="6">
                  <c:v>2.88</c:v>
                </c:pt>
                <c:pt idx="7">
                  <c:v>2.75</c:v>
                </c:pt>
                <c:pt idx="8">
                  <c:v>3.19</c:v>
                </c:pt>
                <c:pt idx="9">
                  <c:v>2.3200000000000003</c:v>
                </c:pt>
                <c:pt idx="10">
                  <c:v>2.4299999999999997</c:v>
                </c:pt>
                <c:pt idx="11">
                  <c:v>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F4-47E8-8FEA-596B359C6E65}"/>
            </c:ext>
          </c:extLst>
        </c:ser>
        <c:ser>
          <c:idx val="1"/>
          <c:order val="5"/>
          <c:tx>
            <c:strRef>
              <c:f>Tabelle1!$I$3</c:f>
              <c:strCache>
                <c:ptCount val="1"/>
                <c:pt idx="0">
                  <c:v>tödlich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Tabelle1!$A$32:$A$43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Tabelle1!$I$32:$I$43</c:f>
              <c:numCache>
                <c:formatCode>General</c:formatCode>
                <c:ptCount val="12"/>
                <c:pt idx="0">
                  <c:v>0.05</c:v>
                </c:pt>
                <c:pt idx="1">
                  <c:v>0.02</c:v>
                </c:pt>
                <c:pt idx="2">
                  <c:v>0.02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0.1</c:v>
                </c:pt>
                <c:pt idx="6">
                  <c:v>0.02</c:v>
                </c:pt>
                <c:pt idx="7">
                  <c:v>0.01</c:v>
                </c:pt>
                <c:pt idx="8">
                  <c:v>0.03</c:v>
                </c:pt>
                <c:pt idx="9">
                  <c:v>0.01</c:v>
                </c:pt>
                <c:pt idx="10">
                  <c:v>0.04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F4-47E8-8FEA-596B359C6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5026600"/>
        <c:axId val="975030208"/>
      </c:lineChart>
      <c:catAx>
        <c:axId val="9750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030208"/>
        <c:crosses val="autoZero"/>
        <c:auto val="1"/>
        <c:lblAlgn val="ctr"/>
        <c:lblOffset val="100"/>
        <c:noMultiLvlLbl val="0"/>
      </c:catAx>
      <c:valAx>
        <c:axId val="975030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75026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zeitlicher Verlauf über die Unfallanzahl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Tabelle1!$H$3</c:f>
              <c:strCache>
                <c:ptCount val="1"/>
                <c:pt idx="0">
                  <c:v>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Tabelle1!$A$4:$A$43</c:f>
              <c:numCache>
                <c:formatCode>General</c:formatCode>
                <c:ptCount val="20"/>
                <c:pt idx="0">
                  <c:v>1980</c:v>
                </c:pt>
                <c:pt idx="1">
                  <c:v>1985</c:v>
                </c:pt>
                <c:pt idx="2">
                  <c:v>1990</c:v>
                </c:pt>
                <c:pt idx="3">
                  <c:v>1995</c:v>
                </c:pt>
                <c:pt idx="4">
                  <c:v>2000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Tabelle1!$H$4:$H$43</c:f>
              <c:numCache>
                <c:formatCode>General</c:formatCode>
                <c:ptCount val="20"/>
                <c:pt idx="0">
                  <c:v>78.63</c:v>
                </c:pt>
                <c:pt idx="1">
                  <c:v>61.88</c:v>
                </c:pt>
                <c:pt idx="2">
                  <c:v>42.92</c:v>
                </c:pt>
                <c:pt idx="3">
                  <c:v>38.159999999999997</c:v>
                </c:pt>
                <c:pt idx="4">
                  <c:v>18.170000000000002</c:v>
                </c:pt>
                <c:pt idx="5">
                  <c:v>12.93</c:v>
                </c:pt>
                <c:pt idx="6">
                  <c:v>11.18</c:v>
                </c:pt>
                <c:pt idx="7">
                  <c:v>9.9700000000000006</c:v>
                </c:pt>
                <c:pt idx="8">
                  <c:v>9.4700000000000006</c:v>
                </c:pt>
                <c:pt idx="9">
                  <c:v>7.46</c:v>
                </c:pt>
                <c:pt idx="10">
                  <c:v>7.25</c:v>
                </c:pt>
                <c:pt idx="11">
                  <c:v>6.5</c:v>
                </c:pt>
                <c:pt idx="12">
                  <c:v>6.27</c:v>
                </c:pt>
                <c:pt idx="13">
                  <c:v>6.38</c:v>
                </c:pt>
                <c:pt idx="14">
                  <c:v>6.72</c:v>
                </c:pt>
                <c:pt idx="15">
                  <c:v>6.46</c:v>
                </c:pt>
                <c:pt idx="16">
                  <c:v>6.68</c:v>
                </c:pt>
                <c:pt idx="17">
                  <c:v>6.76</c:v>
                </c:pt>
                <c:pt idx="18">
                  <c:v>6.92</c:v>
                </c:pt>
                <c:pt idx="19">
                  <c:v>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1-4A5A-BEB7-9A80052EE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83280"/>
        <c:axId val="451153040"/>
      </c:lineChart>
      <c:dateAx>
        <c:axId val="33318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153040"/>
        <c:crosses val="autoZero"/>
        <c:auto val="0"/>
        <c:lblOffset val="100"/>
        <c:baseTimeUnit val="days"/>
      </c:dateAx>
      <c:valAx>
        <c:axId val="45115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3183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Anzahl der Unfälle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Tabelle1!$B$32:$B$43</c:f>
              <c:numCache>
                <c:formatCode>General</c:formatCode>
                <c:ptCount val="12"/>
                <c:pt idx="0">
                  <c:v>1107</c:v>
                </c:pt>
                <c:pt idx="1">
                  <c:v>802</c:v>
                </c:pt>
                <c:pt idx="2">
                  <c:v>773</c:v>
                </c:pt>
                <c:pt idx="3">
                  <c:v>682</c:v>
                </c:pt>
                <c:pt idx="4">
                  <c:v>615</c:v>
                </c:pt>
                <c:pt idx="5">
                  <c:v>565</c:v>
                </c:pt>
                <c:pt idx="6">
                  <c:v>617</c:v>
                </c:pt>
                <c:pt idx="7">
                  <c:v>551</c:v>
                </c:pt>
                <c:pt idx="8">
                  <c:v>531</c:v>
                </c:pt>
                <c:pt idx="9">
                  <c:v>514</c:v>
                </c:pt>
                <c:pt idx="10">
                  <c:v>504</c:v>
                </c:pt>
                <c:pt idx="11">
                  <c:v>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3A-4EA9-9DBE-5330C0AA5670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Tabelle1!$D$32:$D$43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9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3A-4EA9-9DBE-5330C0AA567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Tabelle1!$E$32:$E$43</c:f>
              <c:numCache>
                <c:formatCode>General</c:formatCode>
                <c:ptCount val="12"/>
                <c:pt idx="0">
                  <c:v>296</c:v>
                </c:pt>
                <c:pt idx="1">
                  <c:v>210</c:v>
                </c:pt>
                <c:pt idx="2">
                  <c:v>204</c:v>
                </c:pt>
                <c:pt idx="3">
                  <c:v>192</c:v>
                </c:pt>
                <c:pt idx="4">
                  <c:v>167</c:v>
                </c:pt>
                <c:pt idx="5">
                  <c:v>139</c:v>
                </c:pt>
                <c:pt idx="6">
                  <c:v>158</c:v>
                </c:pt>
                <c:pt idx="7">
                  <c:v>134</c:v>
                </c:pt>
                <c:pt idx="8">
                  <c:v>142</c:v>
                </c:pt>
                <c:pt idx="9">
                  <c:v>101</c:v>
                </c:pt>
                <c:pt idx="10">
                  <c:v>94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3A-4EA9-9DBE-5330C0AA5670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Tabelle1!$F$32:$F$43</c:f>
              <c:numCache>
                <c:formatCode>General</c:formatCode>
                <c:ptCount val="12"/>
                <c:pt idx="0">
                  <c:v>279</c:v>
                </c:pt>
                <c:pt idx="1">
                  <c:v>172</c:v>
                </c:pt>
                <c:pt idx="2">
                  <c:v>160</c:v>
                </c:pt>
                <c:pt idx="3">
                  <c:v>143</c:v>
                </c:pt>
                <c:pt idx="4">
                  <c:v>112</c:v>
                </c:pt>
                <c:pt idx="5">
                  <c:v>104</c:v>
                </c:pt>
                <c:pt idx="6">
                  <c:v>107</c:v>
                </c:pt>
                <c:pt idx="7">
                  <c:v>101</c:v>
                </c:pt>
                <c:pt idx="8">
                  <c:v>111</c:v>
                </c:pt>
                <c:pt idx="9">
                  <c:v>75</c:v>
                </c:pt>
                <c:pt idx="10">
                  <c:v>83</c:v>
                </c:pt>
                <c:pt idx="1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3A-4EA9-9DBE-5330C0AA5670}"/>
            </c:ext>
          </c:extLst>
        </c:ser>
        <c:ser>
          <c:idx val="5"/>
          <c:order val="4"/>
          <c:tx>
            <c:v>&gt;28 Tage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Tabelle1!$C$32:$C$43</c:f>
              <c:numCache>
                <c:formatCode>General</c:formatCode>
                <c:ptCount val="12"/>
                <c:pt idx="0">
                  <c:v>575</c:v>
                </c:pt>
                <c:pt idx="1">
                  <c:v>382</c:v>
                </c:pt>
                <c:pt idx="2">
                  <c:v>364</c:v>
                </c:pt>
                <c:pt idx="3">
                  <c:v>335</c:v>
                </c:pt>
                <c:pt idx="4">
                  <c:v>279</c:v>
                </c:pt>
                <c:pt idx="5">
                  <c:v>243</c:v>
                </c:pt>
                <c:pt idx="6">
                  <c:v>265</c:v>
                </c:pt>
                <c:pt idx="7">
                  <c:v>235</c:v>
                </c:pt>
                <c:pt idx="8">
                  <c:v>253</c:v>
                </c:pt>
                <c:pt idx="9">
                  <c:v>176</c:v>
                </c:pt>
                <c:pt idx="10">
                  <c:v>177</c:v>
                </c:pt>
                <c:pt idx="11">
                  <c:v>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3A-4EA9-9DBE-5330C0AA5670}"/>
            </c:ext>
          </c:extLst>
        </c:ser>
        <c:ser>
          <c:idx val="4"/>
          <c:order val="5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Tabelle1!$G$32:$G$43</c:f>
              <c:numCache>
                <c:formatCode>General</c:formatCode>
                <c:ptCount val="12"/>
                <c:pt idx="0">
                  <c:v>526</c:v>
                </c:pt>
                <c:pt idx="1">
                  <c:v>418</c:v>
                </c:pt>
                <c:pt idx="2">
                  <c:v>407</c:v>
                </c:pt>
                <c:pt idx="3">
                  <c:v>343</c:v>
                </c:pt>
                <c:pt idx="4">
                  <c:v>329</c:v>
                </c:pt>
                <c:pt idx="5">
                  <c:v>313</c:v>
                </c:pt>
                <c:pt idx="6">
                  <c:v>350</c:v>
                </c:pt>
                <c:pt idx="7">
                  <c:v>315</c:v>
                </c:pt>
                <c:pt idx="8">
                  <c:v>276</c:v>
                </c:pt>
                <c:pt idx="9">
                  <c:v>337</c:v>
                </c:pt>
                <c:pt idx="10">
                  <c:v>324</c:v>
                </c:pt>
                <c:pt idx="11">
                  <c:v>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3A-4EA9-9DBE-5330C0AA56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77376"/>
        <c:axId val="460767864"/>
      </c:lineChart>
      <c:catAx>
        <c:axId val="4607773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67864"/>
        <c:crosses val="autoZero"/>
        <c:auto val="1"/>
        <c:lblAlgn val="ctr"/>
        <c:lblOffset val="100"/>
        <c:noMultiLvlLbl val="0"/>
      </c:catAx>
      <c:valAx>
        <c:axId val="460767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077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Tabelle1!$R$3</c:f>
              <c:strCache>
                <c:ptCount val="1"/>
                <c:pt idx="0">
                  <c:v>Unfallrate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Tabelle1!$A$32:$A$40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Tabelle1!$R$32:$R$40</c:f>
              <c:numCache>
                <c:formatCode>General</c:formatCode>
                <c:ptCount val="9"/>
                <c:pt idx="0">
                  <c:v>14.023308842158601</c:v>
                </c:pt>
                <c:pt idx="1">
                  <c:v>10.639709198970522</c:v>
                </c:pt>
                <c:pt idx="2">
                  <c:v>10.39411582783149</c:v>
                </c:pt>
                <c:pt idx="3">
                  <c:v>9.690390599468591</c:v>
                </c:pt>
                <c:pt idx="4">
                  <c:v>9.1796525165681526</c:v>
                </c:pt>
                <c:pt idx="5">
                  <c:v>8.9775164852625728</c:v>
                </c:pt>
                <c:pt idx="6">
                  <c:v>10.292940077405579</c:v>
                </c:pt>
                <c:pt idx="7">
                  <c:v>9.6367420466271394</c:v>
                </c:pt>
                <c:pt idx="8">
                  <c:v>9.9960467611679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9-4252-82C3-C61E78C6E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721992"/>
        <c:axId val="449725272"/>
      </c:lineChart>
      <c:catAx>
        <c:axId val="449721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725272"/>
        <c:crosses val="autoZero"/>
        <c:auto val="1"/>
        <c:lblAlgn val="ctr"/>
        <c:lblOffset val="100"/>
        <c:noMultiLvlLbl val="0"/>
      </c:catAx>
      <c:valAx>
        <c:axId val="44972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4972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477043</xdr:colOff>
      <xdr:row>43</xdr:row>
      <xdr:rowOff>72759</xdr:rowOff>
    </xdr:from>
    <xdr:to>
      <xdr:col>15</xdr:col>
      <xdr:colOff>0</xdr:colOff>
      <xdr:row>60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E57FFA0-2AAF-4A99-BEA7-24D09284F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696196</xdr:colOff>
      <xdr:row>43</xdr:row>
      <xdr:rowOff>61256</xdr:rowOff>
    </xdr:from>
    <xdr:to>
      <xdr:col>8</xdr:col>
      <xdr:colOff>299153</xdr:colOff>
      <xdr:row>58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63BDD2A-8B9C-4FD9-9AAC-5A82203B23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411405</xdr:colOff>
      <xdr:row>59</xdr:row>
      <xdr:rowOff>6594</xdr:rowOff>
    </xdr:from>
    <xdr:to>
      <xdr:col>7</xdr:col>
      <xdr:colOff>411405</xdr:colOff>
      <xdr:row>74</xdr:row>
      <xdr:rowOff>57150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90B5DD0-A436-4250-B38A-C38EB0C71D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43</xdr:row>
      <xdr:rowOff>45426</xdr:rowOff>
    </xdr:from>
    <xdr:to>
      <xdr:col>20</xdr:col>
      <xdr:colOff>667482</xdr:colOff>
      <xdr:row>58</xdr:row>
      <xdr:rowOff>95982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D93D597-D628-43B3-8539-A585184815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1D093-56A7-4A3F-9957-3E3C49A5BA47}">
  <dimension ref="A2:R43"/>
  <sheetViews>
    <sheetView tabSelected="1" zoomScaleNormal="100" workbookViewId="0">
      <selection activeCell="O29" sqref="O29"/>
    </sheetView>
  </sheetViews>
  <sheetFormatPr baseColWidth="10" defaultRowHeight="14.4" x14ac:dyDescent="0.3"/>
  <cols>
    <col min="13" max="13" width="10.77734375" customWidth="1"/>
  </cols>
  <sheetData>
    <row r="2" spans="1:18" x14ac:dyDescent="0.3">
      <c r="B2" s="3" t="s">
        <v>10</v>
      </c>
      <c r="C2" s="3"/>
      <c r="D2" s="3"/>
      <c r="E2" s="3"/>
      <c r="F2" s="3"/>
      <c r="G2" s="3"/>
      <c r="H2" s="3" t="s">
        <v>6</v>
      </c>
      <c r="I2" s="3"/>
      <c r="J2" s="3"/>
      <c r="K2" s="3"/>
      <c r="L2" s="3"/>
      <c r="M2" s="3"/>
    </row>
    <row r="3" spans="1:18" x14ac:dyDescent="0.3">
      <c r="B3" t="s">
        <v>0</v>
      </c>
      <c r="C3" t="s">
        <v>9</v>
      </c>
      <c r="D3" t="s">
        <v>1</v>
      </c>
      <c r="E3" t="s">
        <v>2</v>
      </c>
      <c r="F3" t="s">
        <v>3</v>
      </c>
      <c r="G3" t="s">
        <v>4</v>
      </c>
      <c r="H3" t="s">
        <v>0</v>
      </c>
      <c r="I3" t="s">
        <v>1</v>
      </c>
      <c r="J3" t="s">
        <v>9</v>
      </c>
      <c r="K3" t="s">
        <v>2</v>
      </c>
      <c r="L3" t="s">
        <v>3</v>
      </c>
      <c r="M3" t="s">
        <v>8</v>
      </c>
      <c r="N3" t="s">
        <v>11</v>
      </c>
      <c r="O3" t="s">
        <v>5</v>
      </c>
      <c r="Q3" t="s">
        <v>6</v>
      </c>
      <c r="R3" t="s">
        <v>7</v>
      </c>
    </row>
    <row r="4" spans="1:18" x14ac:dyDescent="0.3">
      <c r="A4">
        <v>1980</v>
      </c>
      <c r="H4">
        <v>78.63</v>
      </c>
    </row>
    <row r="5" spans="1:18" hidden="1" x14ac:dyDescent="0.3"/>
    <row r="6" spans="1:18" hidden="1" x14ac:dyDescent="0.3"/>
    <row r="7" spans="1:18" hidden="1" x14ac:dyDescent="0.3"/>
    <row r="8" spans="1:18" hidden="1" x14ac:dyDescent="0.3"/>
    <row r="9" spans="1:18" x14ac:dyDescent="0.3">
      <c r="A9">
        <v>1985</v>
      </c>
      <c r="H9">
        <v>61.88</v>
      </c>
    </row>
    <row r="10" spans="1:18" hidden="1" x14ac:dyDescent="0.3"/>
    <row r="11" spans="1:18" hidden="1" x14ac:dyDescent="0.3"/>
    <row r="12" spans="1:18" hidden="1" x14ac:dyDescent="0.3"/>
    <row r="13" spans="1:18" hidden="1" x14ac:dyDescent="0.3"/>
    <row r="14" spans="1:18" x14ac:dyDescent="0.3">
      <c r="A14">
        <v>1990</v>
      </c>
      <c r="H14">
        <v>42.92</v>
      </c>
    </row>
    <row r="15" spans="1:18" hidden="1" x14ac:dyDescent="0.3"/>
    <row r="16" spans="1:18" hidden="1" x14ac:dyDescent="0.3"/>
    <row r="17" spans="1:18" hidden="1" x14ac:dyDescent="0.3"/>
    <row r="18" spans="1:18" hidden="1" x14ac:dyDescent="0.3"/>
    <row r="19" spans="1:18" x14ac:dyDescent="0.3">
      <c r="A19">
        <v>1995</v>
      </c>
      <c r="H19">
        <v>38.159999999999997</v>
      </c>
    </row>
    <row r="20" spans="1:18" hidden="1" x14ac:dyDescent="0.3"/>
    <row r="21" spans="1:18" hidden="1" x14ac:dyDescent="0.3"/>
    <row r="22" spans="1:18" hidden="1" x14ac:dyDescent="0.3"/>
    <row r="23" spans="1:18" hidden="1" x14ac:dyDescent="0.3"/>
    <row r="24" spans="1:18" x14ac:dyDescent="0.3">
      <c r="A24">
        <v>2000</v>
      </c>
      <c r="H24">
        <v>18.170000000000002</v>
      </c>
    </row>
    <row r="25" spans="1:18" hidden="1" x14ac:dyDescent="0.3"/>
    <row r="26" spans="1:18" hidden="1" x14ac:dyDescent="0.3"/>
    <row r="27" spans="1:18" hidden="1" x14ac:dyDescent="0.3"/>
    <row r="28" spans="1:18" hidden="1" x14ac:dyDescent="0.3"/>
    <row r="29" spans="1:18" x14ac:dyDescent="0.3">
      <c r="A29">
        <v>2005</v>
      </c>
      <c r="H29">
        <v>12.93</v>
      </c>
      <c r="I29" s="2"/>
      <c r="J29" s="2"/>
      <c r="K29" s="2"/>
    </row>
    <row r="30" spans="1:18" x14ac:dyDescent="0.3">
      <c r="A30">
        <v>2006</v>
      </c>
      <c r="H30">
        <v>11.18</v>
      </c>
    </row>
    <row r="31" spans="1:18" x14ac:dyDescent="0.3">
      <c r="A31">
        <v>2007</v>
      </c>
      <c r="H31">
        <v>9.9700000000000006</v>
      </c>
    </row>
    <row r="32" spans="1:18" x14ac:dyDescent="0.3">
      <c r="A32">
        <v>2008</v>
      </c>
      <c r="B32">
        <v>1107</v>
      </c>
      <c r="C32">
        <f>SUM(E32:F32)</f>
        <v>575</v>
      </c>
      <c r="D32">
        <v>6</v>
      </c>
      <c r="E32">
        <v>296</v>
      </c>
      <c r="F32">
        <v>279</v>
      </c>
      <c r="G32">
        <f t="shared" ref="G32:G39" si="0">B32-(SUM(D32:F32))</f>
        <v>526</v>
      </c>
      <c r="H32">
        <v>9.4700000000000006</v>
      </c>
      <c r="I32">
        <v>0.05</v>
      </c>
      <c r="J32">
        <f t="shared" ref="J32:J42" si="1">SUM(K32:L32)</f>
        <v>4.92</v>
      </c>
      <c r="K32">
        <v>2.5299999999999998</v>
      </c>
      <c r="L32">
        <v>2.39</v>
      </c>
      <c r="M32" s="1">
        <f t="shared" ref="M32:M41" si="2">H32-SUM(I32,K32:L32)</f>
        <v>4.5000000000000009</v>
      </c>
      <c r="N32">
        <v>116918991</v>
      </c>
      <c r="O32">
        <v>78940</v>
      </c>
      <c r="Q32">
        <f t="shared" ref="Q32:Q40" si="3">B32*10^6/N32</f>
        <v>9.4680940241778178</v>
      </c>
      <c r="R32">
        <f>B32*10^3/O32</f>
        <v>14.023308842158601</v>
      </c>
    </row>
    <row r="33" spans="1:18" x14ac:dyDescent="0.3">
      <c r="A33">
        <v>2009</v>
      </c>
      <c r="B33">
        <v>802</v>
      </c>
      <c r="C33">
        <f t="shared" ref="C33:C43" si="4">SUM(E33:F33)</f>
        <v>382</v>
      </c>
      <c r="D33">
        <v>2</v>
      </c>
      <c r="E33">
        <v>210</v>
      </c>
      <c r="F33">
        <v>172</v>
      </c>
      <c r="G33">
        <f t="shared" si="0"/>
        <v>418</v>
      </c>
      <c r="H33">
        <v>7.46</v>
      </c>
      <c r="I33">
        <v>0.02</v>
      </c>
      <c r="J33">
        <f t="shared" si="1"/>
        <v>3.55</v>
      </c>
      <c r="K33">
        <v>1.95</v>
      </c>
      <c r="L33">
        <v>1.6</v>
      </c>
      <c r="M33" s="1">
        <f t="shared" si="2"/>
        <v>3.8899999999999997</v>
      </c>
      <c r="N33">
        <v>107543452</v>
      </c>
      <c r="O33">
        <v>75378</v>
      </c>
      <c r="Q33">
        <f t="shared" si="3"/>
        <v>7.4574507799879814</v>
      </c>
      <c r="R33">
        <f t="shared" ref="R33:R40" si="5">B33*10^3/O33</f>
        <v>10.639709198970522</v>
      </c>
    </row>
    <row r="34" spans="1:18" x14ac:dyDescent="0.3">
      <c r="A34">
        <v>2010</v>
      </c>
      <c r="B34">
        <v>773</v>
      </c>
      <c r="C34">
        <f t="shared" si="4"/>
        <v>364</v>
      </c>
      <c r="D34">
        <v>2</v>
      </c>
      <c r="E34">
        <v>204</v>
      </c>
      <c r="F34">
        <v>160</v>
      </c>
      <c r="G34">
        <f t="shared" si="0"/>
        <v>407</v>
      </c>
      <c r="H34">
        <v>7.25</v>
      </c>
      <c r="I34">
        <v>0.02</v>
      </c>
      <c r="J34">
        <f t="shared" si="1"/>
        <v>3.41</v>
      </c>
      <c r="K34">
        <v>1.91</v>
      </c>
      <c r="L34">
        <v>1.5</v>
      </c>
      <c r="M34" s="1">
        <f t="shared" si="2"/>
        <v>3.8200000000000003</v>
      </c>
      <c r="N34">
        <v>106577309</v>
      </c>
      <c r="O34">
        <v>74369</v>
      </c>
      <c r="Q34">
        <f t="shared" si="3"/>
        <v>7.2529510010428204</v>
      </c>
      <c r="R34">
        <f t="shared" si="5"/>
        <v>10.39411582783149</v>
      </c>
    </row>
    <row r="35" spans="1:18" x14ac:dyDescent="0.3">
      <c r="A35">
        <v>2011</v>
      </c>
      <c r="B35">
        <v>682</v>
      </c>
      <c r="C35">
        <f t="shared" si="4"/>
        <v>335</v>
      </c>
      <c r="D35">
        <v>4</v>
      </c>
      <c r="E35">
        <v>192</v>
      </c>
      <c r="F35">
        <v>143</v>
      </c>
      <c r="G35">
        <f t="shared" si="0"/>
        <v>343</v>
      </c>
      <c r="H35">
        <v>6.5</v>
      </c>
      <c r="I35">
        <v>0.04</v>
      </c>
      <c r="J35">
        <f t="shared" si="1"/>
        <v>3.1900000000000004</v>
      </c>
      <c r="K35">
        <v>1.83</v>
      </c>
      <c r="L35">
        <v>1.36</v>
      </c>
      <c r="M35" s="1">
        <f t="shared" si="2"/>
        <v>3.2699999999999996</v>
      </c>
      <c r="N35">
        <v>104853579</v>
      </c>
      <c r="O35">
        <v>70379</v>
      </c>
      <c r="Q35">
        <f t="shared" si="3"/>
        <v>6.504308260188238</v>
      </c>
      <c r="R35">
        <f t="shared" si="5"/>
        <v>9.690390599468591</v>
      </c>
    </row>
    <row r="36" spans="1:18" x14ac:dyDescent="0.3">
      <c r="A36">
        <v>2012</v>
      </c>
      <c r="B36">
        <v>615</v>
      </c>
      <c r="C36">
        <f t="shared" si="4"/>
        <v>279</v>
      </c>
      <c r="D36">
        <v>7</v>
      </c>
      <c r="E36">
        <v>167</v>
      </c>
      <c r="F36">
        <v>112</v>
      </c>
      <c r="G36">
        <f t="shared" si="0"/>
        <v>329</v>
      </c>
      <c r="H36">
        <v>6.27</v>
      </c>
      <c r="I36">
        <v>7.0000000000000007E-2</v>
      </c>
      <c r="J36">
        <f t="shared" si="1"/>
        <v>2.84</v>
      </c>
      <c r="K36">
        <v>1.7</v>
      </c>
      <c r="L36">
        <v>1.1399999999999999</v>
      </c>
      <c r="M36" s="1">
        <f t="shared" si="2"/>
        <v>3.3599999999999994</v>
      </c>
      <c r="N36">
        <v>98156917</v>
      </c>
      <c r="O36">
        <v>66996</v>
      </c>
      <c r="Q36">
        <f t="shared" si="3"/>
        <v>6.2654779591335368</v>
      </c>
      <c r="R36">
        <f t="shared" si="5"/>
        <v>9.1796525165681526</v>
      </c>
    </row>
    <row r="37" spans="1:18" x14ac:dyDescent="0.3">
      <c r="A37">
        <v>2013</v>
      </c>
      <c r="B37">
        <v>565</v>
      </c>
      <c r="C37">
        <f t="shared" si="4"/>
        <v>243</v>
      </c>
      <c r="D37">
        <v>9</v>
      </c>
      <c r="E37">
        <v>139</v>
      </c>
      <c r="F37">
        <v>104</v>
      </c>
      <c r="G37">
        <f t="shared" si="0"/>
        <v>313</v>
      </c>
      <c r="H37">
        <v>6.38</v>
      </c>
      <c r="I37">
        <v>0.1</v>
      </c>
      <c r="J37">
        <f t="shared" si="1"/>
        <v>2.75</v>
      </c>
      <c r="K37">
        <v>1.57</v>
      </c>
      <c r="L37">
        <v>1.18</v>
      </c>
      <c r="M37" s="1">
        <f t="shared" si="2"/>
        <v>3.53</v>
      </c>
      <c r="N37">
        <v>88490172</v>
      </c>
      <c r="O37">
        <v>62935</v>
      </c>
      <c r="Q37">
        <f t="shared" si="3"/>
        <v>6.3848898383879282</v>
      </c>
      <c r="R37">
        <f t="shared" si="5"/>
        <v>8.9775164852625728</v>
      </c>
    </row>
    <row r="38" spans="1:18" x14ac:dyDescent="0.3">
      <c r="A38">
        <v>2014</v>
      </c>
      <c r="B38">
        <v>617</v>
      </c>
      <c r="C38">
        <f t="shared" si="4"/>
        <v>265</v>
      </c>
      <c r="D38">
        <v>2</v>
      </c>
      <c r="E38">
        <v>158</v>
      </c>
      <c r="F38">
        <v>107</v>
      </c>
      <c r="G38">
        <f t="shared" si="0"/>
        <v>350</v>
      </c>
      <c r="H38">
        <v>6.72</v>
      </c>
      <c r="I38">
        <v>0.02</v>
      </c>
      <c r="J38">
        <f t="shared" si="1"/>
        <v>2.88</v>
      </c>
      <c r="K38">
        <v>1.72</v>
      </c>
      <c r="L38">
        <v>1.1599999999999999</v>
      </c>
      <c r="M38" s="1">
        <f t="shared" si="2"/>
        <v>3.82</v>
      </c>
      <c r="N38">
        <v>91874229</v>
      </c>
      <c r="O38">
        <v>59944</v>
      </c>
      <c r="Q38">
        <f t="shared" si="3"/>
        <v>6.7157026155833099</v>
      </c>
      <c r="R38">
        <f t="shared" si="5"/>
        <v>10.292940077405579</v>
      </c>
    </row>
    <row r="39" spans="1:18" x14ac:dyDescent="0.3">
      <c r="A39">
        <v>2015</v>
      </c>
      <c r="B39">
        <v>551</v>
      </c>
      <c r="C39">
        <f t="shared" si="4"/>
        <v>235</v>
      </c>
      <c r="D39">
        <v>1</v>
      </c>
      <c r="E39">
        <v>134</v>
      </c>
      <c r="F39">
        <v>101</v>
      </c>
      <c r="G39">
        <f t="shared" si="0"/>
        <v>315</v>
      </c>
      <c r="H39">
        <v>6.46</v>
      </c>
      <c r="I39">
        <v>0.01</v>
      </c>
      <c r="J39">
        <f t="shared" si="1"/>
        <v>2.75</v>
      </c>
      <c r="K39">
        <v>1.57</v>
      </c>
      <c r="L39">
        <v>1.18</v>
      </c>
      <c r="M39" s="1">
        <f t="shared" si="2"/>
        <v>3.7</v>
      </c>
      <c r="N39">
        <v>85242102</v>
      </c>
      <c r="O39">
        <v>57177</v>
      </c>
      <c r="Q39">
        <f t="shared" si="3"/>
        <v>6.4639419614499882</v>
      </c>
      <c r="R39">
        <f t="shared" si="5"/>
        <v>9.6367420466271394</v>
      </c>
    </row>
    <row r="40" spans="1:18" x14ac:dyDescent="0.3">
      <c r="A40">
        <v>2016</v>
      </c>
      <c r="B40">
        <v>531</v>
      </c>
      <c r="C40">
        <f t="shared" si="4"/>
        <v>253</v>
      </c>
      <c r="D40">
        <v>2</v>
      </c>
      <c r="E40">
        <v>142</v>
      </c>
      <c r="F40">
        <v>111</v>
      </c>
      <c r="G40">
        <f>B40-(SUM(D40:F40))</f>
        <v>276</v>
      </c>
      <c r="H40">
        <v>6.68</v>
      </c>
      <c r="I40">
        <v>0.03</v>
      </c>
      <c r="J40">
        <f t="shared" si="1"/>
        <v>3.19</v>
      </c>
      <c r="K40">
        <v>1.79</v>
      </c>
      <c r="L40">
        <v>1.4</v>
      </c>
      <c r="M40" s="1">
        <f t="shared" si="2"/>
        <v>3.46</v>
      </c>
      <c r="N40">
        <v>79475107</v>
      </c>
      <c r="O40">
        <v>53121</v>
      </c>
      <c r="Q40">
        <f t="shared" si="3"/>
        <v>6.6813373400050908</v>
      </c>
      <c r="R40">
        <f t="shared" si="5"/>
        <v>9.9960467611679</v>
      </c>
    </row>
    <row r="41" spans="1:18" x14ac:dyDescent="0.3">
      <c r="A41">
        <v>2017</v>
      </c>
      <c r="B41">
        <v>514</v>
      </c>
      <c r="C41">
        <f t="shared" si="4"/>
        <v>176</v>
      </c>
      <c r="D41">
        <v>1</v>
      </c>
      <c r="E41">
        <v>101</v>
      </c>
      <c r="F41">
        <v>75</v>
      </c>
      <c r="G41">
        <f t="shared" ref="G41:G43" si="6">B41-(SUM(D41:F41))</f>
        <v>337</v>
      </c>
      <c r="H41">
        <v>6.76</v>
      </c>
      <c r="I41">
        <v>0.01</v>
      </c>
      <c r="J41">
        <f t="shared" si="1"/>
        <v>2.3200000000000003</v>
      </c>
      <c r="K41">
        <v>1.33</v>
      </c>
      <c r="L41">
        <v>0.99</v>
      </c>
      <c r="M41" s="1">
        <f t="shared" si="2"/>
        <v>4.43</v>
      </c>
    </row>
    <row r="42" spans="1:18" x14ac:dyDescent="0.3">
      <c r="A42">
        <v>2018</v>
      </c>
      <c r="B42">
        <v>504</v>
      </c>
      <c r="C42">
        <f t="shared" si="4"/>
        <v>177</v>
      </c>
      <c r="D42">
        <v>3</v>
      </c>
      <c r="E42">
        <v>94</v>
      </c>
      <c r="F42">
        <v>83</v>
      </c>
      <c r="G42">
        <f t="shared" si="6"/>
        <v>324</v>
      </c>
      <c r="H42">
        <v>6.92</v>
      </c>
      <c r="I42">
        <v>0.04</v>
      </c>
      <c r="J42">
        <f t="shared" si="1"/>
        <v>2.4299999999999997</v>
      </c>
      <c r="K42">
        <v>1.29</v>
      </c>
      <c r="L42">
        <v>1.1399999999999999</v>
      </c>
      <c r="M42" s="1">
        <f>H42-SUM(I42,K42:L42)</f>
        <v>4.45</v>
      </c>
    </row>
    <row r="43" spans="1:18" x14ac:dyDescent="0.3">
      <c r="A43">
        <v>2019</v>
      </c>
      <c r="B43">
        <v>507</v>
      </c>
      <c r="C43">
        <f t="shared" si="4"/>
        <v>173</v>
      </c>
      <c r="D43">
        <v>0</v>
      </c>
      <c r="E43">
        <v>85</v>
      </c>
      <c r="F43">
        <v>88</v>
      </c>
      <c r="G43">
        <f t="shared" si="6"/>
        <v>334</v>
      </c>
      <c r="H43">
        <v>7.49</v>
      </c>
      <c r="I43">
        <v>0</v>
      </c>
      <c r="J43">
        <f>SUM(K43:L43)</f>
        <v>2.56</v>
      </c>
      <c r="K43">
        <v>1.26</v>
      </c>
      <c r="L43">
        <v>1.3</v>
      </c>
      <c r="M43" s="1">
        <f>H43-SUM(I43,K43:L43)</f>
        <v>4.93</v>
      </c>
    </row>
  </sheetData>
  <mergeCells count="2">
    <mergeCell ref="B2:G2"/>
    <mergeCell ref="H2:M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Haider</dc:creator>
  <cp:lastModifiedBy>Elisabeth Groß</cp:lastModifiedBy>
  <dcterms:created xsi:type="dcterms:W3CDTF">2021-09-04T19:36:04Z</dcterms:created>
  <dcterms:modified xsi:type="dcterms:W3CDTF">2021-11-05T08:11:45Z</dcterms:modified>
</cp:coreProperties>
</file>